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4CDF968B-74A6-4B04-BA69-04EDFC04DA74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4MT101A" sheetId="1" r:id="rId1"/>
  </sheets>
  <definedNames>
    <definedName name="_xlnm._FilterDatabase" localSheetId="0" hidden="1">'24MT101A'!$A$1:$T$36</definedName>
    <definedName name="_xlnm.Print_Titles" localSheetId="0">'24MT101A'!$1:$1</definedName>
    <definedName name="_xlnm.Print_Area" localSheetId="0">'24MT101A'!$A$1:$T$39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7" i="1"/>
  <c r="G8" i="1" l="1"/>
  <c r="G7" i="1"/>
  <c r="G6" i="1"/>
  <c r="G14" i="1"/>
  <c r="G13" i="1"/>
  <c r="G12" i="1"/>
  <c r="G33" i="1" l="1"/>
  <c r="G32" i="1"/>
  <c r="G31" i="1"/>
  <c r="G30" i="1"/>
  <c r="G29" i="1"/>
  <c r="G28" i="1"/>
  <c r="G27" i="1"/>
  <c r="G26" i="1"/>
  <c r="G25" i="1"/>
  <c r="G21" i="1"/>
  <c r="G20" i="1"/>
  <c r="G19" i="1"/>
  <c r="G15" i="1"/>
  <c r="G11" i="1"/>
  <c r="G10" i="1"/>
  <c r="G18" i="1" l="1"/>
  <c r="G17" i="1"/>
  <c r="G16" i="1"/>
  <c r="G36" i="1"/>
  <c r="G35" i="1"/>
  <c r="G34" i="1"/>
  <c r="G24" i="1"/>
  <c r="G23" i="1"/>
  <c r="G22" i="1"/>
  <c r="G9" i="1"/>
  <c r="G5" i="1"/>
  <c r="G3" i="1"/>
  <c r="G2" i="1"/>
  <c r="S41" i="1" l="1"/>
  <c r="S42" i="1" s="1"/>
  <c r="S43" i="1" s="1"/>
  <c r="R41" i="1"/>
  <c r="R42" i="1" s="1"/>
  <c r="R43" i="1" s="1"/>
  <c r="Q41" i="1"/>
  <c r="Q42" i="1" s="1"/>
  <c r="Q43" i="1" s="1"/>
  <c r="P41" i="1"/>
  <c r="P42" i="1" s="1"/>
  <c r="P43" i="1" s="1"/>
</calcChain>
</file>

<file path=xl/sharedStrings.xml><?xml version="1.0" encoding="utf-8"?>
<sst xmlns="http://schemas.openxmlformats.org/spreadsheetml/2006/main" count="433" uniqueCount="91">
  <si>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</si>
  <si>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</si>
  <si>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</si>
  <si>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</si>
  <si>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</si>
  <si>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</si>
  <si>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</si>
  <si>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</si>
  <si>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</si>
  <si>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</si>
  <si>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</si>
  <si>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</si>
  <si>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</si>
  <si>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</si>
  <si>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</si>
  <si>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</si>
  <si>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</si>
  <si>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</si>
  <si>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</si>
  <si>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</si>
  <si>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</si>
  <si>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</si>
  <si>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</si>
  <si>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</si>
  <si>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</si>
  <si>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</si>
  <si>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</si>
  <si>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</si>
  <si>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</si>
  <si>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</si>
  <si>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</si>
  <si>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Pojezdový most se stíracími lištami</t>
  </si>
  <si>
    <t>24MT101A</t>
  </si>
  <si>
    <t>0 - 5</t>
  </si>
  <si>
    <t>m</t>
  </si>
  <si>
    <t>5203D__LIT001_</t>
  </si>
  <si>
    <t>5203D__MO001A</t>
  </si>
  <si>
    <t>5203DMO001A</t>
  </si>
  <si>
    <t>RUN</t>
  </si>
  <si>
    <t>CON</t>
  </si>
  <si>
    <t>ZAPNOUT</t>
  </si>
  <si>
    <t>5203D__MO001B</t>
  </si>
  <si>
    <t>5203DMO001B</t>
  </si>
  <si>
    <t>5203D__MO002A</t>
  </si>
  <si>
    <t>5203DMO002A</t>
  </si>
  <si>
    <t>Čerpadlo odtahu plovoucích nečistot</t>
  </si>
  <si>
    <t>5203D__MO002B</t>
  </si>
  <si>
    <t>5203DMO002B</t>
  </si>
  <si>
    <t>5203D__MO003A</t>
  </si>
  <si>
    <t>5203DMO003A</t>
  </si>
  <si>
    <t>Ventilátor ofuku hladiny</t>
  </si>
  <si>
    <t>5203D__MO003B</t>
  </si>
  <si>
    <t>5203DMO003B</t>
  </si>
  <si>
    <t>5203D__MO003C</t>
  </si>
  <si>
    <t>5203DMO003C</t>
  </si>
  <si>
    <t>5203D__MO003D</t>
  </si>
  <si>
    <t>5203DMO003D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</si>
  <si>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</si>
  <si>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</si>
  <si>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</si>
  <si>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</si>
  <si>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</si>
  <si>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</si>
  <si>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</si>
  <si>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</si>
  <si>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</si>
  <si>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</si>
  <si>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MĚŘENÁ VELIČINA</t>
  </si>
  <si>
    <t>5203DLIT001</t>
  </si>
  <si>
    <t>PULS</t>
  </si>
  <si>
    <t>5203CSSL001_FDI_PULS</t>
  </si>
  <si>
    <t>Pohyb mostu</t>
  </si>
  <si>
    <t>IMPULZY</t>
  </si>
  <si>
    <t>10.1</t>
  </si>
  <si>
    <t>5203D__SSL001_</t>
  </si>
  <si>
    <t>5203DSSL001</t>
  </si>
  <si>
    <t>5203D__PO101_</t>
  </si>
  <si>
    <t>5203DMO101</t>
  </si>
  <si>
    <t>Čerpadlo čištění přelivných hran</t>
  </si>
  <si>
    <t>Bezpečnostní laserový skener</t>
  </si>
  <si>
    <t>NARUŠENÍ</t>
  </si>
  <si>
    <t>Sensor pohybu otoč. mostu</t>
  </si>
  <si>
    <t>Most OK</t>
  </si>
  <si>
    <t>22MT101A</t>
  </si>
  <si>
    <t>5203D__XSA002A</t>
  </si>
  <si>
    <t>5203D__XSA001A</t>
  </si>
  <si>
    <t>5203C_SSL00</t>
  </si>
  <si>
    <t>5203C_SSL00_</t>
  </si>
  <si>
    <t>5203D__XSA002A_</t>
  </si>
  <si>
    <t>5203D__XSA001A_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</si>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</sst>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indent="1"/>
    </xf>
    <xf numFmtId="0" fontId="0" fillId="0" borderId="20" xfId="0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indent="1"/>
    </xf>
    <xf numFmtId="0" fontId="0" fillId="3" borderId="11" xfId="0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indent="1"/>
    </xf>
    <xf numFmtId="0" fontId="0" fillId="3" borderId="12" xfId="0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 indent="1"/>
    </xf>
    <xf numFmtId="0" fontId="0" fillId="3" borderId="13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AL43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C35" sqref="C35"/>
    </sheetView>
  </sheetViews>
  <sheetFormatPr defaultColWidth="9.140625" defaultRowHeight="15" x14ac:dyDescent="0.25"/>
  <cols>
    <col min="1" max="1" width="10.7109375" style="27" customWidth="1"/>
    <col min="2" max="2" width="10.7109375" style="9" customWidth="1"/>
    <col min="3" max="3" width="25.7109375" style="1" customWidth="1"/>
    <col min="4" max="4" width="17.7109375" style="1" bestFit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38" ht="15.75" thickBot="1" x14ac:dyDescent="0.3">
      <c r="A1" s="23" t="s">
        <v>0</v>
      </c>
      <c r="B1" s="11" t="s">
        <v>19</v>
      </c>
      <c r="C1" s="12" t="s">
        <v>1</v>
      </c>
      <c r="D1" s="12" t="s">
        <v>2</v>
      </c>
      <c r="E1" s="12" t="s">
        <v>3</v>
      </c>
      <c r="F1" s="12" t="s">
        <v>4</v>
      </c>
      <c r="G1" s="13" t="s">
        <v>5</v>
      </c>
      <c r="H1" s="13" t="s">
        <v>6</v>
      </c>
      <c r="I1" s="14" t="s">
        <v>7</v>
      </c>
      <c r="J1" s="14" t="s">
        <v>18</v>
      </c>
      <c r="K1" s="15" t="s">
        <v>8</v>
      </c>
      <c r="L1" s="15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6" t="s">
        <v>17</v>
      </c>
      <c r="U1" s="2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s="22" customFormat="1" x14ac:dyDescent="0.25">
      <c r="A2" s="24" t="s">
        <v>73</v>
      </c>
      <c r="B2" s="6" t="s">
        <v>20</v>
      </c>
      <c r="C2" s="2" t="s">
        <v>35</v>
      </c>
      <c r="D2" s="2" t="s">
        <v>68</v>
      </c>
      <c r="E2" s="2" t="s">
        <v>21</v>
      </c>
      <c r="F2" s="2" t="s">
        <v>27</v>
      </c>
      <c r="G2" s="2" t="str">
        <f t="shared" ref="G2:G3" si="0">_xlfn.CONCAT(D2,"_",E2,"_",F2)</f>
        <v>5203DLIT001_FNI_MVAL</v>
      </c>
      <c r="H2" s="10" t="s">
        <v>29</v>
      </c>
      <c r="I2" s="10" t="s">
        <v>67</v>
      </c>
      <c r="J2" s="10"/>
      <c r="K2" s="6" t="s">
        <v>32</v>
      </c>
      <c r="L2" s="6" t="s">
        <v>28</v>
      </c>
      <c r="M2" s="6" t="s">
        <v>33</v>
      </c>
      <c r="N2" s="6" t="s">
        <v>34</v>
      </c>
      <c r="O2" s="6"/>
      <c r="P2" s="6"/>
      <c r="Q2" s="6"/>
      <c r="R2" s="6">
        <v>1</v>
      </c>
      <c r="S2" s="6"/>
      <c r="T2" s="17" t="s">
        <v>22</v>
      </c>
    </row>
    <row r="3" spans="1:38" s="22" customFormat="1" ht="15.75" thickBot="1" x14ac:dyDescent="0.3">
      <c r="A3" s="25" t="s">
        <v>73</v>
      </c>
      <c r="B3" s="8" t="s">
        <v>20</v>
      </c>
      <c r="C3" s="4" t="s">
        <v>35</v>
      </c>
      <c r="D3" s="4" t="s">
        <v>68</v>
      </c>
      <c r="E3" s="4" t="s">
        <v>25</v>
      </c>
      <c r="F3" s="4" t="s">
        <v>23</v>
      </c>
      <c r="G3" s="4" t="str">
        <f t="shared" si="0"/>
        <v>5203DLIT001_FDI_FAULT</v>
      </c>
      <c r="H3" s="20" t="s">
        <v>29</v>
      </c>
      <c r="I3" s="20" t="s">
        <v>24</v>
      </c>
      <c r="J3" s="20"/>
      <c r="K3" s="8" t="s">
        <v>32</v>
      </c>
      <c r="L3" s="8"/>
      <c r="M3" s="8"/>
      <c r="N3" s="8"/>
      <c r="O3" s="8"/>
      <c r="P3" s="8">
        <v>1</v>
      </c>
      <c r="Q3" s="8"/>
      <c r="R3" s="8"/>
      <c r="S3" s="8"/>
      <c r="T3" s="19" t="s">
        <v>22</v>
      </c>
    </row>
    <row r="4" spans="1:38" s="22" customFormat="1" ht="15.75" thickBot="1" x14ac:dyDescent="0.3">
      <c r="A4" s="32" t="s">
        <v>73</v>
      </c>
      <c r="B4" s="33" t="s">
        <v>20</v>
      </c>
      <c r="C4" s="34" t="s">
        <v>74</v>
      </c>
      <c r="D4" s="34" t="s">
        <v>75</v>
      </c>
      <c r="E4" s="34" t="s">
        <v>25</v>
      </c>
      <c r="F4" s="34" t="s">
        <v>69</v>
      </c>
      <c r="G4" s="34" t="s">
        <v>70</v>
      </c>
      <c r="H4" s="34" t="s">
        <v>71</v>
      </c>
      <c r="I4" s="34" t="s">
        <v>72</v>
      </c>
      <c r="J4" s="34"/>
      <c r="K4" s="33" t="s">
        <v>32</v>
      </c>
      <c r="L4" s="33"/>
      <c r="M4" s="33"/>
      <c r="N4" s="33"/>
      <c r="O4" s="33"/>
      <c r="P4" s="33">
        <v>1</v>
      </c>
      <c r="Q4" s="33"/>
      <c r="R4" s="33"/>
      <c r="S4" s="33"/>
      <c r="T4" s="35" t="s">
        <v>22</v>
      </c>
    </row>
    <row r="5" spans="1:38" s="22" customFormat="1" x14ac:dyDescent="0.25">
      <c r="A5" s="28" t="s">
        <v>73</v>
      </c>
      <c r="B5" s="29" t="s">
        <v>20</v>
      </c>
      <c r="C5" s="30" t="s">
        <v>36</v>
      </c>
      <c r="D5" s="30" t="s">
        <v>37</v>
      </c>
      <c r="E5" s="30" t="s">
        <v>25</v>
      </c>
      <c r="F5" s="30" t="s">
        <v>23</v>
      </c>
      <c r="G5" s="30" t="str">
        <f t="shared" ref="G5:G37" si="1">_xlfn.CONCAT(D5,"_",E5,"_",F5)</f>
        <v>5203DMO001A_FDI_FAULT</v>
      </c>
      <c r="H5" s="30" t="s">
        <v>31</v>
      </c>
      <c r="I5" s="30" t="s">
        <v>24</v>
      </c>
      <c r="J5" s="30" t="s">
        <v>64</v>
      </c>
      <c r="K5" s="29" t="s">
        <v>32</v>
      </c>
      <c r="L5" s="29"/>
      <c r="M5" s="29"/>
      <c r="N5" s="29"/>
      <c r="O5" s="29"/>
      <c r="P5" s="29">
        <v>1</v>
      </c>
      <c r="Q5" s="29"/>
      <c r="R5" s="29"/>
      <c r="S5" s="29"/>
      <c r="T5" s="31" t="s">
        <v>22</v>
      </c>
    </row>
    <row r="6" spans="1:38" s="22" customFormat="1" x14ac:dyDescent="0.25">
      <c r="A6" s="26" t="s">
        <v>73</v>
      </c>
      <c r="B6" s="7" t="s">
        <v>20</v>
      </c>
      <c r="C6" s="3" t="s">
        <v>36</v>
      </c>
      <c r="D6" s="3" t="s">
        <v>37</v>
      </c>
      <c r="E6" s="3" t="s">
        <v>21</v>
      </c>
      <c r="F6" s="3" t="s">
        <v>57</v>
      </c>
      <c r="G6" s="3" t="str">
        <f t="shared" si="1"/>
        <v>5203DMO001A_FNI_SPEED</v>
      </c>
      <c r="H6" s="3" t="s">
        <v>31</v>
      </c>
      <c r="I6" s="3" t="s">
        <v>58</v>
      </c>
      <c r="J6" s="3"/>
      <c r="K6" s="7" t="s">
        <v>32</v>
      </c>
      <c r="L6" s="7" t="s">
        <v>28</v>
      </c>
      <c r="M6" s="7" t="s">
        <v>65</v>
      </c>
      <c r="N6" s="7" t="s">
        <v>66</v>
      </c>
      <c r="O6" s="7"/>
      <c r="P6" s="7"/>
      <c r="Q6" s="7"/>
      <c r="R6" s="7">
        <v>1</v>
      </c>
      <c r="S6" s="7"/>
      <c r="T6" s="18" t="s">
        <v>22</v>
      </c>
    </row>
    <row r="7" spans="1:38" s="22" customFormat="1" x14ac:dyDescent="0.25">
      <c r="A7" s="26" t="s">
        <v>73</v>
      </c>
      <c r="B7" s="7" t="s">
        <v>20</v>
      </c>
      <c r="C7" s="3" t="s">
        <v>36</v>
      </c>
      <c r="D7" s="3" t="s">
        <v>37</v>
      </c>
      <c r="E7" s="3" t="s">
        <v>21</v>
      </c>
      <c r="F7" s="3" t="s">
        <v>59</v>
      </c>
      <c r="G7" s="3" t="str">
        <f t="shared" si="1"/>
        <v>5203DMO001A_FNI_IVAL</v>
      </c>
      <c r="H7" s="3" t="s">
        <v>31</v>
      </c>
      <c r="I7" s="3" t="s">
        <v>60</v>
      </c>
      <c r="J7" s="3"/>
      <c r="K7" s="7" t="s">
        <v>32</v>
      </c>
      <c r="L7" s="7" t="s">
        <v>28</v>
      </c>
      <c r="M7" s="7" t="s">
        <v>65</v>
      </c>
      <c r="N7" s="7" t="s">
        <v>66</v>
      </c>
      <c r="O7" s="7"/>
      <c r="P7" s="7"/>
      <c r="Q7" s="7"/>
      <c r="R7" s="7">
        <v>1</v>
      </c>
      <c r="S7" s="7"/>
      <c r="T7" s="18" t="s">
        <v>22</v>
      </c>
    </row>
    <row r="8" spans="1:38" s="22" customFormat="1" x14ac:dyDescent="0.25">
      <c r="A8" s="26" t="s">
        <v>73</v>
      </c>
      <c r="B8" s="7" t="s">
        <v>20</v>
      </c>
      <c r="C8" s="3" t="s">
        <v>36</v>
      </c>
      <c r="D8" s="3" t="s">
        <v>37</v>
      </c>
      <c r="E8" s="3" t="s">
        <v>61</v>
      </c>
      <c r="F8" s="3" t="s">
        <v>62</v>
      </c>
      <c r="G8" s="3" t="str">
        <f t="shared" si="1"/>
        <v>5203DMO001A_FNO_CSPEED</v>
      </c>
      <c r="H8" s="3" t="s">
        <v>31</v>
      </c>
      <c r="I8" s="3" t="s">
        <v>63</v>
      </c>
      <c r="J8" s="3"/>
      <c r="K8" s="7" t="s">
        <v>32</v>
      </c>
      <c r="L8" s="7" t="s">
        <v>28</v>
      </c>
      <c r="M8" s="7" t="s">
        <v>65</v>
      </c>
      <c r="N8" s="7" t="s">
        <v>66</v>
      </c>
      <c r="O8" s="7"/>
      <c r="P8" s="7"/>
      <c r="Q8" s="7"/>
      <c r="R8" s="7"/>
      <c r="S8" s="7">
        <v>1</v>
      </c>
      <c r="T8" s="18" t="s">
        <v>22</v>
      </c>
    </row>
    <row r="9" spans="1:38" s="22" customFormat="1" ht="15.75" thickBot="1" x14ac:dyDescent="0.3">
      <c r="A9" s="25" t="s">
        <v>73</v>
      </c>
      <c r="B9" s="8" t="s">
        <v>20</v>
      </c>
      <c r="C9" s="4" t="s">
        <v>36</v>
      </c>
      <c r="D9" s="4" t="s">
        <v>37</v>
      </c>
      <c r="E9" s="4" t="s">
        <v>26</v>
      </c>
      <c r="F9" s="4" t="s">
        <v>39</v>
      </c>
      <c r="G9" s="4" t="str">
        <f t="shared" si="1"/>
        <v>5203DMO001A_FDO_CON</v>
      </c>
      <c r="H9" s="4" t="s">
        <v>31</v>
      </c>
      <c r="I9" s="4" t="s">
        <v>40</v>
      </c>
      <c r="J9" s="4"/>
      <c r="K9" s="8" t="s">
        <v>32</v>
      </c>
      <c r="L9" s="8"/>
      <c r="M9" s="8"/>
      <c r="N9" s="8"/>
      <c r="O9" s="8"/>
      <c r="P9" s="8"/>
      <c r="Q9" s="8">
        <v>1</v>
      </c>
      <c r="R9" s="8"/>
      <c r="S9" s="8"/>
      <c r="T9" s="19" t="s">
        <v>22</v>
      </c>
    </row>
    <row r="10" spans="1:38" s="22" customFormat="1" x14ac:dyDescent="0.25">
      <c r="A10" s="24" t="s">
        <v>73</v>
      </c>
      <c r="B10" s="6" t="s">
        <v>20</v>
      </c>
      <c r="C10" s="2" t="s">
        <v>41</v>
      </c>
      <c r="D10" s="2" t="s">
        <v>42</v>
      </c>
      <c r="E10" s="2" t="s">
        <v>25</v>
      </c>
      <c r="F10" s="2" t="s">
        <v>38</v>
      </c>
      <c r="G10" s="2" t="str">
        <f t="shared" ref="G10:G15" si="2">_xlfn.CONCAT(D10,"_",E10,"_",F10)</f>
        <v>5203DMO001B_FDI_RUN</v>
      </c>
      <c r="H10" s="2" t="s">
        <v>31</v>
      </c>
      <c r="I10" s="2" t="s">
        <v>30</v>
      </c>
      <c r="J10" s="2"/>
      <c r="K10" s="6" t="s">
        <v>32</v>
      </c>
      <c r="L10" s="6"/>
      <c r="M10" s="6"/>
      <c r="N10" s="6"/>
      <c r="O10" s="6"/>
      <c r="P10" s="6">
        <v>1</v>
      </c>
      <c r="Q10" s="6"/>
      <c r="R10" s="6"/>
      <c r="S10" s="6"/>
      <c r="T10" s="17" t="s">
        <v>22</v>
      </c>
    </row>
    <row r="11" spans="1:38" s="22" customFormat="1" x14ac:dyDescent="0.25">
      <c r="A11" s="26" t="s">
        <v>73</v>
      </c>
      <c r="B11" s="7" t="s">
        <v>20</v>
      </c>
      <c r="C11" s="3" t="s">
        <v>41</v>
      </c>
      <c r="D11" s="3" t="s">
        <v>42</v>
      </c>
      <c r="E11" s="3" t="s">
        <v>25</v>
      </c>
      <c r="F11" s="3" t="s">
        <v>23</v>
      </c>
      <c r="G11" s="3" t="str">
        <f t="shared" si="2"/>
        <v>5203DMO001B_FDI_FAULT</v>
      </c>
      <c r="H11" s="3" t="s">
        <v>31</v>
      </c>
      <c r="I11" s="3" t="s">
        <v>24</v>
      </c>
      <c r="J11" s="3" t="s">
        <v>64</v>
      </c>
      <c r="K11" s="7" t="s">
        <v>32</v>
      </c>
      <c r="L11" s="7"/>
      <c r="M11" s="7"/>
      <c r="N11" s="7"/>
      <c r="O11" s="7"/>
      <c r="P11" s="7">
        <v>1</v>
      </c>
      <c r="Q11" s="7"/>
      <c r="R11" s="7"/>
      <c r="S11" s="7"/>
      <c r="T11" s="18" t="s">
        <v>22</v>
      </c>
    </row>
    <row r="12" spans="1:38" s="22" customFormat="1" x14ac:dyDescent="0.25">
      <c r="A12" s="26" t="s">
        <v>73</v>
      </c>
      <c r="B12" s="7" t="s">
        <v>20</v>
      </c>
      <c r="C12" s="3" t="s">
        <v>41</v>
      </c>
      <c r="D12" s="3" t="s">
        <v>42</v>
      </c>
      <c r="E12" s="3" t="s">
        <v>21</v>
      </c>
      <c r="F12" s="3" t="s">
        <v>57</v>
      </c>
      <c r="G12" s="3" t="str">
        <f t="shared" si="2"/>
        <v>5203DMO001B_FNI_SPEED</v>
      </c>
      <c r="H12" s="3" t="s">
        <v>31</v>
      </c>
      <c r="I12" s="3" t="s">
        <v>58</v>
      </c>
      <c r="J12" s="3"/>
      <c r="K12" s="7" t="s">
        <v>32</v>
      </c>
      <c r="L12" s="7" t="s">
        <v>28</v>
      </c>
      <c r="M12" s="7" t="s">
        <v>65</v>
      </c>
      <c r="N12" s="7" t="s">
        <v>66</v>
      </c>
      <c r="O12" s="7"/>
      <c r="P12" s="7"/>
      <c r="Q12" s="7"/>
      <c r="R12" s="7">
        <v>1</v>
      </c>
      <c r="S12" s="7"/>
      <c r="T12" s="18" t="s">
        <v>22</v>
      </c>
    </row>
    <row r="13" spans="1:38" s="22" customFormat="1" x14ac:dyDescent="0.25">
      <c r="A13" s="26" t="s">
        <v>73</v>
      </c>
      <c r="B13" s="7" t="s">
        <v>20</v>
      </c>
      <c r="C13" s="3" t="s">
        <v>41</v>
      </c>
      <c r="D13" s="3" t="s">
        <v>42</v>
      </c>
      <c r="E13" s="3" t="s">
        <v>21</v>
      </c>
      <c r="F13" s="3" t="s">
        <v>59</v>
      </c>
      <c r="G13" s="3" t="str">
        <f t="shared" si="2"/>
        <v>5203DMO001B_FNI_IVAL</v>
      </c>
      <c r="H13" s="3" t="s">
        <v>31</v>
      </c>
      <c r="I13" s="3" t="s">
        <v>60</v>
      </c>
      <c r="J13" s="3"/>
      <c r="K13" s="7" t="s">
        <v>32</v>
      </c>
      <c r="L13" s="7" t="s">
        <v>28</v>
      </c>
      <c r="M13" s="7" t="s">
        <v>65</v>
      </c>
      <c r="N13" s="7" t="s">
        <v>66</v>
      </c>
      <c r="O13" s="7"/>
      <c r="P13" s="7"/>
      <c r="Q13" s="7"/>
      <c r="R13" s="7">
        <v>1</v>
      </c>
      <c r="S13" s="7"/>
      <c r="T13" s="18" t="s">
        <v>22</v>
      </c>
    </row>
    <row r="14" spans="1:38" s="22" customFormat="1" x14ac:dyDescent="0.25">
      <c r="A14" s="26" t="s">
        <v>73</v>
      </c>
      <c r="B14" s="7" t="s">
        <v>20</v>
      </c>
      <c r="C14" s="3" t="s">
        <v>41</v>
      </c>
      <c r="D14" s="3" t="s">
        <v>42</v>
      </c>
      <c r="E14" s="3" t="s">
        <v>61</v>
      </c>
      <c r="F14" s="3" t="s">
        <v>62</v>
      </c>
      <c r="G14" s="3" t="str">
        <f t="shared" si="2"/>
        <v>5203DMO001B_FNO_CSPEED</v>
      </c>
      <c r="H14" s="3" t="s">
        <v>31</v>
      </c>
      <c r="I14" s="3" t="s">
        <v>63</v>
      </c>
      <c r="J14" s="3"/>
      <c r="K14" s="7" t="s">
        <v>32</v>
      </c>
      <c r="L14" s="7" t="s">
        <v>28</v>
      </c>
      <c r="M14" s="7" t="s">
        <v>65</v>
      </c>
      <c r="N14" s="7" t="s">
        <v>66</v>
      </c>
      <c r="O14" s="7"/>
      <c r="P14" s="7"/>
      <c r="Q14" s="7"/>
      <c r="R14" s="7"/>
      <c r="S14" s="7">
        <v>1</v>
      </c>
      <c r="T14" s="18" t="s">
        <v>22</v>
      </c>
    </row>
    <row r="15" spans="1:38" s="22" customFormat="1" ht="15.75" thickBot="1" x14ac:dyDescent="0.3">
      <c r="A15" s="25" t="s">
        <v>73</v>
      </c>
      <c r="B15" s="8" t="s">
        <v>20</v>
      </c>
      <c r="C15" s="4" t="s">
        <v>41</v>
      </c>
      <c r="D15" s="4" t="s">
        <v>42</v>
      </c>
      <c r="E15" s="4" t="s">
        <v>26</v>
      </c>
      <c r="F15" s="4" t="s">
        <v>39</v>
      </c>
      <c r="G15" s="4" t="str">
        <f t="shared" si="2"/>
        <v>5203DMO001B_FDO_CON</v>
      </c>
      <c r="H15" s="4" t="s">
        <v>31</v>
      </c>
      <c r="I15" s="4" t="s">
        <v>40</v>
      </c>
      <c r="J15" s="4"/>
      <c r="K15" s="8" t="s">
        <v>32</v>
      </c>
      <c r="L15" s="8"/>
      <c r="M15" s="8"/>
      <c r="N15" s="8"/>
      <c r="O15" s="8"/>
      <c r="P15" s="8"/>
      <c r="Q15" s="8">
        <v>1</v>
      </c>
      <c r="R15" s="8"/>
      <c r="S15" s="8"/>
      <c r="T15" s="19" t="s">
        <v>22</v>
      </c>
    </row>
    <row r="16" spans="1:38" s="22" customFormat="1" x14ac:dyDescent="0.25">
      <c r="A16" s="24" t="s">
        <v>73</v>
      </c>
      <c r="B16" s="6" t="s">
        <v>20</v>
      </c>
      <c r="C16" s="2" t="s">
        <v>43</v>
      </c>
      <c r="D16" s="2" t="s">
        <v>44</v>
      </c>
      <c r="E16" s="2" t="s">
        <v>25</v>
      </c>
      <c r="F16" s="2" t="s">
        <v>38</v>
      </c>
      <c r="G16" s="2" t="str">
        <f t="shared" ref="G16:G18" si="3">_xlfn.CONCAT(D16,"_",E16,"_",F16)</f>
        <v>5203DMO002A_FDI_RUN</v>
      </c>
      <c r="H16" s="2" t="s">
        <v>45</v>
      </c>
      <c r="I16" s="2" t="s">
        <v>30</v>
      </c>
      <c r="J16" s="2"/>
      <c r="K16" s="6" t="s">
        <v>32</v>
      </c>
      <c r="L16" s="6"/>
      <c r="M16" s="6"/>
      <c r="N16" s="6"/>
      <c r="O16" s="6"/>
      <c r="P16" s="6">
        <v>1</v>
      </c>
      <c r="Q16" s="6"/>
      <c r="R16" s="6"/>
      <c r="S16" s="6"/>
      <c r="T16" s="17" t="s">
        <v>22</v>
      </c>
    </row>
    <row r="17" spans="1:20" s="22" customFormat="1" x14ac:dyDescent="0.25">
      <c r="A17" s="26" t="s">
        <v>73</v>
      </c>
      <c r="B17" s="7" t="s">
        <v>20</v>
      </c>
      <c r="C17" s="3" t="s">
        <v>43</v>
      </c>
      <c r="D17" s="3" t="s">
        <v>44</v>
      </c>
      <c r="E17" s="3" t="s">
        <v>25</v>
      </c>
      <c r="F17" s="3" t="s">
        <v>23</v>
      </c>
      <c r="G17" s="3" t="str">
        <f t="shared" si="3"/>
        <v>5203DMO002A_FDI_FAULT</v>
      </c>
      <c r="H17" s="3" t="s">
        <v>45</v>
      </c>
      <c r="I17" s="3" t="s">
        <v>24</v>
      </c>
      <c r="J17" s="3" t="s">
        <v>64</v>
      </c>
      <c r="K17" s="7" t="s">
        <v>32</v>
      </c>
      <c r="L17" s="7"/>
      <c r="M17" s="7"/>
      <c r="N17" s="7"/>
      <c r="O17" s="7"/>
      <c r="P17" s="7">
        <v>1</v>
      </c>
      <c r="Q17" s="7"/>
      <c r="R17" s="7"/>
      <c r="S17" s="7"/>
      <c r="T17" s="18" t="s">
        <v>22</v>
      </c>
    </row>
    <row r="18" spans="1:20" s="22" customFormat="1" ht="15.75" thickBot="1" x14ac:dyDescent="0.3">
      <c r="A18" s="25" t="s">
        <v>73</v>
      </c>
      <c r="B18" s="8" t="s">
        <v>20</v>
      </c>
      <c r="C18" s="4" t="s">
        <v>43</v>
      </c>
      <c r="D18" s="4" t="s">
        <v>44</v>
      </c>
      <c r="E18" s="4" t="s">
        <v>26</v>
      </c>
      <c r="F18" s="4" t="s">
        <v>39</v>
      </c>
      <c r="G18" s="4" t="str">
        <f t="shared" si="3"/>
        <v>5203DMO002A_FDO_CON</v>
      </c>
      <c r="H18" s="4" t="s">
        <v>45</v>
      </c>
      <c r="I18" s="4" t="s">
        <v>40</v>
      </c>
      <c r="J18" s="4"/>
      <c r="K18" s="8" t="s">
        <v>32</v>
      </c>
      <c r="L18" s="8"/>
      <c r="M18" s="8"/>
      <c r="N18" s="8"/>
      <c r="O18" s="8"/>
      <c r="P18" s="8"/>
      <c r="Q18" s="8">
        <v>1</v>
      </c>
      <c r="R18" s="8"/>
      <c r="S18" s="8"/>
      <c r="T18" s="19" t="s">
        <v>22</v>
      </c>
    </row>
    <row r="19" spans="1:20" s="22" customFormat="1" x14ac:dyDescent="0.25">
      <c r="A19" s="24" t="s">
        <v>73</v>
      </c>
      <c r="B19" s="6" t="s">
        <v>20</v>
      </c>
      <c r="C19" s="2" t="s">
        <v>46</v>
      </c>
      <c r="D19" s="2" t="s">
        <v>47</v>
      </c>
      <c r="E19" s="2" t="s">
        <v>25</v>
      </c>
      <c r="F19" s="2" t="s">
        <v>38</v>
      </c>
      <c r="G19" s="2" t="str">
        <f t="shared" ref="G19:G21" si="4">_xlfn.CONCAT(D19,"_",E19,"_",F19)</f>
        <v>5203DMO002B_FDI_RUN</v>
      </c>
      <c r="H19" s="2" t="s">
        <v>45</v>
      </c>
      <c r="I19" s="2" t="s">
        <v>30</v>
      </c>
      <c r="J19" s="2"/>
      <c r="K19" s="6" t="s">
        <v>32</v>
      </c>
      <c r="L19" s="6"/>
      <c r="M19" s="6"/>
      <c r="N19" s="6"/>
      <c r="O19" s="6"/>
      <c r="P19" s="6">
        <v>1</v>
      </c>
      <c r="Q19" s="6"/>
      <c r="R19" s="6"/>
      <c r="S19" s="6"/>
      <c r="T19" s="17" t="s">
        <v>22</v>
      </c>
    </row>
    <row r="20" spans="1:20" s="22" customFormat="1" x14ac:dyDescent="0.25">
      <c r="A20" s="26" t="s">
        <v>73</v>
      </c>
      <c r="B20" s="7" t="s">
        <v>20</v>
      </c>
      <c r="C20" s="3" t="s">
        <v>46</v>
      </c>
      <c r="D20" s="3" t="s">
        <v>47</v>
      </c>
      <c r="E20" s="3" t="s">
        <v>25</v>
      </c>
      <c r="F20" s="3" t="s">
        <v>23</v>
      </c>
      <c r="G20" s="3" t="str">
        <f t="shared" si="4"/>
        <v>5203DMO002B_FDI_FAULT</v>
      </c>
      <c r="H20" s="3" t="s">
        <v>45</v>
      </c>
      <c r="I20" s="3" t="s">
        <v>24</v>
      </c>
      <c r="J20" s="3" t="s">
        <v>64</v>
      </c>
      <c r="K20" s="7" t="s">
        <v>32</v>
      </c>
      <c r="L20" s="7"/>
      <c r="M20" s="7"/>
      <c r="N20" s="7"/>
      <c r="O20" s="7"/>
      <c r="P20" s="7">
        <v>1</v>
      </c>
      <c r="Q20" s="7"/>
      <c r="R20" s="7"/>
      <c r="S20" s="7"/>
      <c r="T20" s="18" t="s">
        <v>22</v>
      </c>
    </row>
    <row r="21" spans="1:20" s="22" customFormat="1" ht="15.75" thickBot="1" x14ac:dyDescent="0.3">
      <c r="A21" s="25" t="s">
        <v>73</v>
      </c>
      <c r="B21" s="8" t="s">
        <v>20</v>
      </c>
      <c r="C21" s="4" t="s">
        <v>46</v>
      </c>
      <c r="D21" s="4" t="s">
        <v>47</v>
      </c>
      <c r="E21" s="4" t="s">
        <v>26</v>
      </c>
      <c r="F21" s="4" t="s">
        <v>39</v>
      </c>
      <c r="G21" s="4" t="str">
        <f t="shared" si="4"/>
        <v>5203DMO002B_FDO_CON</v>
      </c>
      <c r="H21" s="4" t="s">
        <v>45</v>
      </c>
      <c r="I21" s="4" t="s">
        <v>40</v>
      </c>
      <c r="J21" s="4"/>
      <c r="K21" s="8" t="s">
        <v>32</v>
      </c>
      <c r="L21" s="8"/>
      <c r="M21" s="8"/>
      <c r="N21" s="8"/>
      <c r="O21" s="8"/>
      <c r="P21" s="8"/>
      <c r="Q21" s="8">
        <v>1</v>
      </c>
      <c r="R21" s="8"/>
      <c r="S21" s="8"/>
      <c r="T21" s="19" t="s">
        <v>22</v>
      </c>
    </row>
    <row r="22" spans="1:20" s="22" customFormat="1" x14ac:dyDescent="0.25">
      <c r="A22" s="24" t="s">
        <v>73</v>
      </c>
      <c r="B22" s="6" t="s">
        <v>20</v>
      </c>
      <c r="C22" s="2" t="s">
        <v>48</v>
      </c>
      <c r="D22" s="2" t="s">
        <v>49</v>
      </c>
      <c r="E22" s="2" t="s">
        <v>25</v>
      </c>
      <c r="F22" s="2" t="s">
        <v>38</v>
      </c>
      <c r="G22" s="2" t="str">
        <f t="shared" si="1"/>
        <v>5203DMO003A_FDI_RUN</v>
      </c>
      <c r="H22" s="2" t="s">
        <v>50</v>
      </c>
      <c r="I22" s="2" t="s">
        <v>30</v>
      </c>
      <c r="J22" s="2"/>
      <c r="K22" s="6" t="s">
        <v>32</v>
      </c>
      <c r="L22" s="6"/>
      <c r="M22" s="6"/>
      <c r="N22" s="6"/>
      <c r="O22" s="6"/>
      <c r="P22" s="6">
        <v>1</v>
      </c>
      <c r="Q22" s="6"/>
      <c r="R22" s="6"/>
      <c r="S22" s="6"/>
      <c r="T22" s="17" t="s">
        <v>22</v>
      </c>
    </row>
    <row r="23" spans="1:20" s="22" customFormat="1" x14ac:dyDescent="0.25">
      <c r="A23" s="26" t="s">
        <v>73</v>
      </c>
      <c r="B23" s="7" t="s">
        <v>20</v>
      </c>
      <c r="C23" s="3" t="s">
        <v>48</v>
      </c>
      <c r="D23" s="3" t="s">
        <v>49</v>
      </c>
      <c r="E23" s="3" t="s">
        <v>25</v>
      </c>
      <c r="F23" s="3" t="s">
        <v>23</v>
      </c>
      <c r="G23" s="3" t="str">
        <f t="shared" si="1"/>
        <v>5203DMO003A_FDI_FAULT</v>
      </c>
      <c r="H23" s="3" t="s">
        <v>50</v>
      </c>
      <c r="I23" s="3" t="s">
        <v>24</v>
      </c>
      <c r="J23" s="3" t="s">
        <v>64</v>
      </c>
      <c r="K23" s="7" t="s">
        <v>32</v>
      </c>
      <c r="L23" s="7"/>
      <c r="M23" s="7"/>
      <c r="N23" s="7"/>
      <c r="O23" s="7"/>
      <c r="P23" s="7">
        <v>1</v>
      </c>
      <c r="Q23" s="7"/>
      <c r="R23" s="7"/>
      <c r="S23" s="7"/>
      <c r="T23" s="18" t="s">
        <v>22</v>
      </c>
    </row>
    <row r="24" spans="1:20" s="22" customFormat="1" ht="15.75" thickBot="1" x14ac:dyDescent="0.3">
      <c r="A24" s="25" t="s">
        <v>73</v>
      </c>
      <c r="B24" s="8" t="s">
        <v>20</v>
      </c>
      <c r="C24" s="4" t="s">
        <v>48</v>
      </c>
      <c r="D24" s="4" t="s">
        <v>49</v>
      </c>
      <c r="E24" s="4" t="s">
        <v>26</v>
      </c>
      <c r="F24" s="4" t="s">
        <v>39</v>
      </c>
      <c r="G24" s="4" t="str">
        <f t="shared" si="1"/>
        <v>5203DMO003A_FDO_CON</v>
      </c>
      <c r="H24" s="4" t="s">
        <v>50</v>
      </c>
      <c r="I24" s="4" t="s">
        <v>40</v>
      </c>
      <c r="J24" s="4"/>
      <c r="K24" s="8" t="s">
        <v>32</v>
      </c>
      <c r="L24" s="8"/>
      <c r="M24" s="8"/>
      <c r="N24" s="8"/>
      <c r="O24" s="8"/>
      <c r="P24" s="8"/>
      <c r="Q24" s="8">
        <v>1</v>
      </c>
      <c r="R24" s="8"/>
      <c r="S24" s="8"/>
      <c r="T24" s="19" t="s">
        <v>22</v>
      </c>
    </row>
    <row r="25" spans="1:20" s="22" customFormat="1" x14ac:dyDescent="0.25">
      <c r="A25" s="24" t="s">
        <v>73</v>
      </c>
      <c r="B25" s="6" t="s">
        <v>20</v>
      </c>
      <c r="C25" s="2" t="s">
        <v>51</v>
      </c>
      <c r="D25" s="2" t="s">
        <v>52</v>
      </c>
      <c r="E25" s="2" t="s">
        <v>25</v>
      </c>
      <c r="F25" s="2" t="s">
        <v>38</v>
      </c>
      <c r="G25" s="2" t="str">
        <f t="shared" ref="G25:G33" si="5">_xlfn.CONCAT(D25,"_",E25,"_",F25)</f>
        <v>5203DMO003B_FDI_RUN</v>
      </c>
      <c r="H25" s="2" t="s">
        <v>50</v>
      </c>
      <c r="I25" s="2" t="s">
        <v>30</v>
      </c>
      <c r="J25" s="2"/>
      <c r="K25" s="6" t="s">
        <v>32</v>
      </c>
      <c r="L25" s="6"/>
      <c r="M25" s="6"/>
      <c r="N25" s="6"/>
      <c r="O25" s="6"/>
      <c r="P25" s="6">
        <v>1</v>
      </c>
      <c r="Q25" s="6"/>
      <c r="R25" s="6"/>
      <c r="S25" s="6"/>
      <c r="T25" s="17" t="s">
        <v>22</v>
      </c>
    </row>
    <row r="26" spans="1:20" s="22" customFormat="1" x14ac:dyDescent="0.25">
      <c r="A26" s="26" t="s">
        <v>73</v>
      </c>
      <c r="B26" s="7" t="s">
        <v>20</v>
      </c>
      <c r="C26" s="3" t="s">
        <v>51</v>
      </c>
      <c r="D26" s="3" t="s">
        <v>52</v>
      </c>
      <c r="E26" s="3" t="s">
        <v>25</v>
      </c>
      <c r="F26" s="3" t="s">
        <v>23</v>
      </c>
      <c r="G26" s="3" t="str">
        <f t="shared" si="5"/>
        <v>5203DMO003B_FDI_FAULT</v>
      </c>
      <c r="H26" s="3" t="s">
        <v>50</v>
      </c>
      <c r="I26" s="3" t="s">
        <v>24</v>
      </c>
      <c r="J26" s="3" t="s">
        <v>64</v>
      </c>
      <c r="K26" s="7" t="s">
        <v>32</v>
      </c>
      <c r="L26" s="7"/>
      <c r="M26" s="7"/>
      <c r="N26" s="7"/>
      <c r="O26" s="7"/>
      <c r="P26" s="7">
        <v>1</v>
      </c>
      <c r="Q26" s="7"/>
      <c r="R26" s="7"/>
      <c r="S26" s="7"/>
      <c r="T26" s="18" t="s">
        <v>22</v>
      </c>
    </row>
    <row r="27" spans="1:20" s="22" customFormat="1" ht="15.75" thickBot="1" x14ac:dyDescent="0.3">
      <c r="A27" s="25" t="s">
        <v>73</v>
      </c>
      <c r="B27" s="8" t="s">
        <v>20</v>
      </c>
      <c r="C27" s="4" t="s">
        <v>51</v>
      </c>
      <c r="D27" s="4" t="s">
        <v>52</v>
      </c>
      <c r="E27" s="4" t="s">
        <v>26</v>
      </c>
      <c r="F27" s="4" t="s">
        <v>39</v>
      </c>
      <c r="G27" s="4" t="str">
        <f t="shared" si="5"/>
        <v>5203DMO003B_FDO_CON</v>
      </c>
      <c r="H27" s="4" t="s">
        <v>50</v>
      </c>
      <c r="I27" s="4" t="s">
        <v>40</v>
      </c>
      <c r="J27" s="4"/>
      <c r="K27" s="8" t="s">
        <v>32</v>
      </c>
      <c r="L27" s="8"/>
      <c r="M27" s="8"/>
      <c r="N27" s="8"/>
      <c r="O27" s="8"/>
      <c r="P27" s="8"/>
      <c r="Q27" s="8">
        <v>1</v>
      </c>
      <c r="R27" s="8"/>
      <c r="S27" s="8"/>
      <c r="T27" s="19" t="s">
        <v>22</v>
      </c>
    </row>
    <row r="28" spans="1:20" s="22" customFormat="1" x14ac:dyDescent="0.25">
      <c r="A28" s="24" t="s">
        <v>73</v>
      </c>
      <c r="B28" s="6" t="s">
        <v>20</v>
      </c>
      <c r="C28" s="2" t="s">
        <v>53</v>
      </c>
      <c r="D28" s="2" t="s">
        <v>54</v>
      </c>
      <c r="E28" s="2" t="s">
        <v>25</v>
      </c>
      <c r="F28" s="2" t="s">
        <v>38</v>
      </c>
      <c r="G28" s="2" t="str">
        <f t="shared" si="5"/>
        <v>5203DMO003C_FDI_RUN</v>
      </c>
      <c r="H28" s="2" t="s">
        <v>50</v>
      </c>
      <c r="I28" s="2" t="s">
        <v>30</v>
      </c>
      <c r="J28" s="2"/>
      <c r="K28" s="6" t="s">
        <v>32</v>
      </c>
      <c r="L28" s="6"/>
      <c r="M28" s="6"/>
      <c r="N28" s="6"/>
      <c r="O28" s="6"/>
      <c r="P28" s="6">
        <v>1</v>
      </c>
      <c r="Q28" s="6"/>
      <c r="R28" s="6"/>
      <c r="S28" s="6"/>
      <c r="T28" s="17" t="s">
        <v>22</v>
      </c>
    </row>
    <row r="29" spans="1:20" s="22" customFormat="1" x14ac:dyDescent="0.25">
      <c r="A29" s="26" t="s">
        <v>73</v>
      </c>
      <c r="B29" s="7" t="s">
        <v>20</v>
      </c>
      <c r="C29" s="3" t="s">
        <v>53</v>
      </c>
      <c r="D29" s="3" t="s">
        <v>54</v>
      </c>
      <c r="E29" s="3" t="s">
        <v>25</v>
      </c>
      <c r="F29" s="3" t="s">
        <v>23</v>
      </c>
      <c r="G29" s="3" t="str">
        <f t="shared" si="5"/>
        <v>5203DMO003C_FDI_FAULT</v>
      </c>
      <c r="H29" s="3" t="s">
        <v>50</v>
      </c>
      <c r="I29" s="3" t="s">
        <v>24</v>
      </c>
      <c r="J29" s="3" t="s">
        <v>64</v>
      </c>
      <c r="K29" s="7" t="s">
        <v>32</v>
      </c>
      <c r="L29" s="7"/>
      <c r="M29" s="7"/>
      <c r="N29" s="7"/>
      <c r="O29" s="7"/>
      <c r="P29" s="7">
        <v>1</v>
      </c>
      <c r="Q29" s="7"/>
      <c r="R29" s="7"/>
      <c r="S29" s="7"/>
      <c r="T29" s="18" t="s">
        <v>22</v>
      </c>
    </row>
    <row r="30" spans="1:20" s="22" customFormat="1" ht="15.75" thickBot="1" x14ac:dyDescent="0.3">
      <c r="A30" s="25" t="s">
        <v>73</v>
      </c>
      <c r="B30" s="8" t="s">
        <v>20</v>
      </c>
      <c r="C30" s="4" t="s">
        <v>53</v>
      </c>
      <c r="D30" s="4" t="s">
        <v>54</v>
      </c>
      <c r="E30" s="4" t="s">
        <v>26</v>
      </c>
      <c r="F30" s="4" t="s">
        <v>39</v>
      </c>
      <c r="G30" s="4" t="str">
        <f t="shared" si="5"/>
        <v>5203DMO003C_FDO_CON</v>
      </c>
      <c r="H30" s="4" t="s">
        <v>50</v>
      </c>
      <c r="I30" s="4" t="s">
        <v>40</v>
      </c>
      <c r="J30" s="4"/>
      <c r="K30" s="8" t="s">
        <v>32</v>
      </c>
      <c r="L30" s="8"/>
      <c r="M30" s="8"/>
      <c r="N30" s="8"/>
      <c r="O30" s="8"/>
      <c r="P30" s="8"/>
      <c r="Q30" s="8">
        <v>1</v>
      </c>
      <c r="R30" s="8"/>
      <c r="S30" s="8"/>
      <c r="T30" s="19" t="s">
        <v>22</v>
      </c>
    </row>
    <row r="31" spans="1:20" s="22" customFormat="1" x14ac:dyDescent="0.25">
      <c r="A31" s="24" t="s">
        <v>73</v>
      </c>
      <c r="B31" s="6" t="s">
        <v>20</v>
      </c>
      <c r="C31" s="2" t="s">
        <v>55</v>
      </c>
      <c r="D31" s="2" t="s">
        <v>56</v>
      </c>
      <c r="E31" s="2" t="s">
        <v>25</v>
      </c>
      <c r="F31" s="2" t="s">
        <v>38</v>
      </c>
      <c r="G31" s="2" t="str">
        <f t="shared" si="5"/>
        <v>5203DMO003D_FDI_RUN</v>
      </c>
      <c r="H31" s="2" t="s">
        <v>50</v>
      </c>
      <c r="I31" s="2" t="s">
        <v>30</v>
      </c>
      <c r="J31" s="2"/>
      <c r="K31" s="6" t="s">
        <v>32</v>
      </c>
      <c r="L31" s="6"/>
      <c r="M31" s="6"/>
      <c r="N31" s="6"/>
      <c r="O31" s="6"/>
      <c r="P31" s="6">
        <v>1</v>
      </c>
      <c r="Q31" s="6"/>
      <c r="R31" s="6"/>
      <c r="S31" s="6"/>
      <c r="T31" s="17" t="s">
        <v>22</v>
      </c>
    </row>
    <row r="32" spans="1:20" s="22" customFormat="1" x14ac:dyDescent="0.25">
      <c r="A32" s="26" t="s">
        <v>73</v>
      </c>
      <c r="B32" s="7" t="s">
        <v>20</v>
      </c>
      <c r="C32" s="3" t="s">
        <v>55</v>
      </c>
      <c r="D32" s="3" t="s">
        <v>56</v>
      </c>
      <c r="E32" s="3" t="s">
        <v>25</v>
      </c>
      <c r="F32" s="3" t="s">
        <v>23</v>
      </c>
      <c r="G32" s="3" t="str">
        <f t="shared" si="5"/>
        <v>5203DMO003D_FDI_FAULT</v>
      </c>
      <c r="H32" s="3" t="s">
        <v>50</v>
      </c>
      <c r="I32" s="3" t="s">
        <v>24</v>
      </c>
      <c r="J32" s="3" t="s">
        <v>64</v>
      </c>
      <c r="K32" s="7" t="s">
        <v>32</v>
      </c>
      <c r="L32" s="7"/>
      <c r="M32" s="7"/>
      <c r="N32" s="7"/>
      <c r="O32" s="7"/>
      <c r="P32" s="7">
        <v>1</v>
      </c>
      <c r="Q32" s="7"/>
      <c r="R32" s="7"/>
      <c r="S32" s="7"/>
      <c r="T32" s="18" t="s">
        <v>22</v>
      </c>
    </row>
    <row r="33" spans="1:20" s="22" customFormat="1" ht="15.75" thickBot="1" x14ac:dyDescent="0.3">
      <c r="A33" s="25" t="s">
        <v>73</v>
      </c>
      <c r="B33" s="8" t="s">
        <v>20</v>
      </c>
      <c r="C33" s="4" t="s">
        <v>55</v>
      </c>
      <c r="D33" s="4" t="s">
        <v>56</v>
      </c>
      <c r="E33" s="4" t="s">
        <v>26</v>
      </c>
      <c r="F33" s="4" t="s">
        <v>39</v>
      </c>
      <c r="G33" s="4" t="str">
        <f t="shared" si="5"/>
        <v>5203DMO003D_FDO_CON</v>
      </c>
      <c r="H33" s="4" t="s">
        <v>50</v>
      </c>
      <c r="I33" s="4" t="s">
        <v>40</v>
      </c>
      <c r="J33" s="4"/>
      <c r="K33" s="8" t="s">
        <v>32</v>
      </c>
      <c r="L33" s="8"/>
      <c r="M33" s="8"/>
      <c r="N33" s="8"/>
      <c r="O33" s="8"/>
      <c r="P33" s="8"/>
      <c r="Q33" s="8">
        <v>1</v>
      </c>
      <c r="R33" s="8"/>
      <c r="S33" s="8"/>
      <c r="T33" s="19" t="s">
        <v>22</v>
      </c>
    </row>
    <row r="34" spans="1:20" s="22" customFormat="1" x14ac:dyDescent="0.25">
      <c r="A34" s="24" t="s">
        <v>73</v>
      </c>
      <c r="B34" s="6" t="s">
        <v>20</v>
      </c>
      <c r="C34" s="2" t="s">
        <v>76</v>
      </c>
      <c r="D34" s="2" t="s">
        <v>77</v>
      </c>
      <c r="E34" s="2" t="s">
        <v>25</v>
      </c>
      <c r="F34" s="2" t="s">
        <v>38</v>
      </c>
      <c r="G34" s="2" t="str">
        <f t="shared" si="1"/>
        <v>5203DMO101_FDI_RUN</v>
      </c>
      <c r="H34" s="2" t="s">
        <v>78</v>
      </c>
      <c r="I34" s="2" t="s">
        <v>30</v>
      </c>
      <c r="J34" s="2"/>
      <c r="K34" s="6" t="s">
        <v>32</v>
      </c>
      <c r="L34" s="6"/>
      <c r="M34" s="6"/>
      <c r="N34" s="6"/>
      <c r="O34" s="6"/>
      <c r="P34" s="6">
        <v>1</v>
      </c>
      <c r="Q34" s="6"/>
      <c r="R34" s="6"/>
      <c r="S34" s="6"/>
      <c r="T34" s="17" t="s">
        <v>22</v>
      </c>
    </row>
    <row r="35" spans="1:20" s="22" customFormat="1" x14ac:dyDescent="0.25">
      <c r="A35" s="26" t="s">
        <v>73</v>
      </c>
      <c r="B35" s="7" t="s">
        <v>20</v>
      </c>
      <c r="C35" s="3" t="s">
        <v>76</v>
      </c>
      <c r="D35" s="3" t="s">
        <v>77</v>
      </c>
      <c r="E35" s="3" t="s">
        <v>25</v>
      </c>
      <c r="F35" s="3" t="s">
        <v>23</v>
      </c>
      <c r="G35" s="3" t="str">
        <f t="shared" si="1"/>
        <v>5203DMO101_FDI_FAULT</v>
      </c>
      <c r="H35" s="3" t="s">
        <v>78</v>
      </c>
      <c r="I35" s="3" t="s">
        <v>24</v>
      </c>
      <c r="J35" s="3" t="s">
        <v>64</v>
      </c>
      <c r="K35" s="7" t="s">
        <v>32</v>
      </c>
      <c r="L35" s="7"/>
      <c r="M35" s="7"/>
      <c r="N35" s="7"/>
      <c r="O35" s="7"/>
      <c r="P35" s="7">
        <v>1</v>
      </c>
      <c r="Q35" s="7"/>
      <c r="R35" s="7"/>
      <c r="S35" s="7"/>
      <c r="T35" s="18" t="s">
        <v>22</v>
      </c>
    </row>
    <row r="36" spans="1:20" s="22" customFormat="1" ht="15.75" thickBot="1" x14ac:dyDescent="0.3">
      <c r="A36" s="25" t="s">
        <v>73</v>
      </c>
      <c r="B36" s="8" t="s">
        <v>20</v>
      </c>
      <c r="C36" s="4" t="s">
        <v>76</v>
      </c>
      <c r="D36" s="4" t="s">
        <v>77</v>
      </c>
      <c r="E36" s="4" t="s">
        <v>26</v>
      </c>
      <c r="F36" s="4" t="s">
        <v>39</v>
      </c>
      <c r="G36" s="4" t="str">
        <f t="shared" si="1"/>
        <v>5203DMO101_FDO_CON</v>
      </c>
      <c r="H36" s="4" t="s">
        <v>78</v>
      </c>
      <c r="I36" s="4" t="s">
        <v>40</v>
      </c>
      <c r="J36" s="4"/>
      <c r="K36" s="8" t="s">
        <v>32</v>
      </c>
      <c r="L36" s="8"/>
      <c r="M36" s="8"/>
      <c r="N36" s="8"/>
      <c r="O36" s="8"/>
      <c r="P36" s="8"/>
      <c r="Q36" s="8">
        <v>1</v>
      </c>
      <c r="R36" s="8"/>
      <c r="S36" s="8"/>
      <c r="T36" s="19" t="s">
        <v>22</v>
      </c>
    </row>
    <row r="37" spans="1:20" x14ac:dyDescent="0.25">
      <c r="A37" s="36" t="s">
        <v>90</v>
      </c>
      <c r="B37" s="37" t="s">
        <v>20</v>
      </c>
      <c r="C37" s="38" t="s">
        <v>89</v>
      </c>
      <c r="D37" s="38" t="s">
        <v>85</v>
      </c>
      <c r="E37" s="38" t="s">
        <v>25</v>
      </c>
      <c r="F37" s="38" t="s">
        <v>23</v>
      </c>
      <c r="G37" s="38" t="str">
        <f t="shared" si="1"/>
        <v>5203D__XSA001A_FDI_FAULT</v>
      </c>
      <c r="H37" s="38" t="s">
        <v>79</v>
      </c>
      <c r="I37" s="38" t="s">
        <v>80</v>
      </c>
      <c r="J37" s="38" t="s">
        <v>64</v>
      </c>
      <c r="K37" s="37" t="s">
        <v>83</v>
      </c>
      <c r="L37" s="37"/>
      <c r="M37" s="37"/>
      <c r="N37" s="37"/>
      <c r="O37" s="37"/>
      <c r="P37" s="37">
        <v>1</v>
      </c>
      <c r="Q37" s="37"/>
      <c r="R37" s="37"/>
      <c r="S37" s="37"/>
      <c r="T37" s="39" t="s">
        <v>22</v>
      </c>
    </row>
    <row r="38" spans="1:20" x14ac:dyDescent="0.25">
      <c r="A38" s="40" t="s">
        <v>90</v>
      </c>
      <c r="B38" s="41" t="s">
        <v>20</v>
      </c>
      <c r="C38" s="42" t="s">
        <v>88</v>
      </c>
      <c r="D38" s="42" t="s">
        <v>84</v>
      </c>
      <c r="E38" s="42" t="s">
        <v>25</v>
      </c>
      <c r="F38" s="42" t="s">
        <v>23</v>
      </c>
      <c r="G38" s="42" t="str">
        <f>_xlfn.CONCAT(D38,"_",E38,"_",F38)</f>
        <v>5203D__XSA002A_FDI_FAULT</v>
      </c>
      <c r="H38" s="42" t="s">
        <v>79</v>
      </c>
      <c r="I38" s="42" t="s">
        <v>80</v>
      </c>
      <c r="J38" s="42" t="s">
        <v>64</v>
      </c>
      <c r="K38" s="41" t="s">
        <v>83</v>
      </c>
      <c r="L38" s="41"/>
      <c r="M38" s="41"/>
      <c r="N38" s="41"/>
      <c r="O38" s="41"/>
      <c r="P38" s="41">
        <v>1</v>
      </c>
      <c r="Q38" s="41"/>
      <c r="R38" s="41"/>
      <c r="S38" s="41"/>
      <c r="T38" s="43" t="s">
        <v>22</v>
      </c>
    </row>
    <row r="39" spans="1:20" ht="15.75" thickBot="1" x14ac:dyDescent="0.3">
      <c r="A39" s="44" t="s">
        <v>90</v>
      </c>
      <c r="B39" s="45" t="s">
        <v>20</v>
      </c>
      <c r="C39" s="46" t="s">
        <v>87</v>
      </c>
      <c r="D39" s="46" t="s">
        <v>86</v>
      </c>
      <c r="E39" s="46" t="s">
        <v>25</v>
      </c>
      <c r="F39" s="46" t="s">
        <v>38</v>
      </c>
      <c r="G39" s="46" t="str">
        <f t="shared" ref="G39" si="6">_xlfn.CONCAT(D39,"_",E39,"_",F39)</f>
        <v>5203C_SSL00_FDI_RUN</v>
      </c>
      <c r="H39" s="46" t="s">
        <v>81</v>
      </c>
      <c r="I39" s="46" t="s">
        <v>82</v>
      </c>
      <c r="J39" s="46"/>
      <c r="K39" s="45" t="s">
        <v>83</v>
      </c>
      <c r="L39" s="45"/>
      <c r="M39" s="45"/>
      <c r="N39" s="45"/>
      <c r="O39" s="45"/>
      <c r="P39" s="45">
        <v>1</v>
      </c>
      <c r="Q39" s="45"/>
      <c r="R39" s="45"/>
      <c r="S39" s="45"/>
      <c r="T39" s="47" t="s">
        <v>22</v>
      </c>
    </row>
    <row r="41" spans="1:20" x14ac:dyDescent="0.25">
      <c r="P41" s="9">
        <f>SUM(P2:P37)</f>
        <v>20</v>
      </c>
      <c r="Q41" s="9">
        <f>SUM(Q2:Q37)</f>
        <v>9</v>
      </c>
      <c r="R41" s="9">
        <f>SUM(R2:R37)</f>
        <v>5</v>
      </c>
      <c r="S41" s="9">
        <f>SUM(S2:S37)</f>
        <v>2</v>
      </c>
    </row>
    <row r="42" spans="1:20" x14ac:dyDescent="0.25">
      <c r="P42" s="9">
        <f>P41*1.3</f>
        <v>26</v>
      </c>
      <c r="Q42" s="9">
        <f t="shared" ref="Q42:S42" si="7">Q41*1.3</f>
        <v>11.700000000000001</v>
      </c>
      <c r="R42" s="9">
        <f t="shared" si="7"/>
        <v>6.5</v>
      </c>
      <c r="S42" s="9">
        <f t="shared" si="7"/>
        <v>2.6</v>
      </c>
    </row>
    <row r="43" spans="1:20" x14ac:dyDescent="0.25">
      <c r="P43" s="9">
        <f>_xlfn.CEILING.MATH(P42,16,1)</f>
        <v>32</v>
      </c>
      <c r="Q43" s="9">
        <f>_xlfn.CEILING.MATH(Q42,16,1)</f>
        <v>16</v>
      </c>
      <c r="R43" s="9">
        <f>_xlfn.CEILING.MATH(R42,8,1)</f>
        <v>8</v>
      </c>
      <c r="S43" s="9">
        <f>_xlfn.CEILING.MATH(S42,4,1)</f>
        <v>4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24MT101A</vt:lpstr>
      <vt:lpstr>'24MT101A'!Názvy_tisku</vt:lpstr>
      <vt:lpstr>'24MT101A'!Oblast_tisku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2021-07-20T11:38:46Z</cp:lastPrinted>
  <dcterms:created xsi:type="dcterms:W3CDTF">2021-06-08T04:48:18Z</dcterms:created>
  <dcterms:modified xsi:type="dcterms:W3CDTF">2025-03-13T16:37:51Z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